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NECH\Desktop\Mecanismo de control\2024\"/>
    </mc:Choice>
  </mc:AlternateContent>
  <bookViews>
    <workbookView xWindow="0" yWindow="0" windowWidth="28800" windowHeight="13500"/>
  </bookViews>
  <sheets>
    <sheet name="TRAB (2)" sheetId="5" r:id="rId1"/>
  </sheets>
  <definedNames>
    <definedName name="_xlnm._FilterDatabase" localSheetId="0" hidden="1">'TRAB (2)'!#REF!</definedName>
    <definedName name="_xlnm.Print_Area" localSheetId="0">'TRAB (2)'!$A$7:$G$49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5" l="1"/>
  <c r="G46" i="5" l="1"/>
  <c r="E46" i="5"/>
  <c r="G45" i="5"/>
  <c r="E45" i="5"/>
  <c r="G44" i="5"/>
  <c r="E44" i="5"/>
  <c r="G43" i="5"/>
  <c r="E43" i="5"/>
  <c r="G42" i="5"/>
  <c r="E42" i="5"/>
  <c r="G41" i="5"/>
  <c r="E41" i="5"/>
  <c r="G40" i="5"/>
  <c r="E40" i="5"/>
  <c r="G39" i="5"/>
  <c r="E39" i="5"/>
  <c r="G38" i="5"/>
  <c r="E38" i="5"/>
  <c r="G37" i="5"/>
  <c r="E37" i="5"/>
  <c r="G36" i="5"/>
  <c r="E36" i="5"/>
  <c r="G35" i="5"/>
  <c r="E35" i="5"/>
  <c r="G34" i="5"/>
  <c r="E34" i="5"/>
  <c r="G33" i="5"/>
  <c r="E33" i="5"/>
  <c r="G32" i="5"/>
  <c r="E32" i="5"/>
  <c r="G31" i="5"/>
  <c r="E31" i="5"/>
  <c r="G30" i="5"/>
  <c r="E30" i="5"/>
  <c r="G25" i="5"/>
  <c r="E25" i="5"/>
  <c r="G24" i="5"/>
  <c r="E24" i="5"/>
  <c r="G23" i="5"/>
  <c r="E23" i="5"/>
  <c r="G22" i="5"/>
  <c r="E22" i="5"/>
  <c r="G21" i="5"/>
  <c r="E21" i="5"/>
  <c r="G20" i="5"/>
  <c r="E20" i="5"/>
  <c r="G19" i="5"/>
  <c r="E19" i="5"/>
  <c r="G18" i="5"/>
  <c r="E18" i="5"/>
  <c r="G17" i="5"/>
  <c r="E17" i="5"/>
  <c r="G16" i="5"/>
  <c r="E16" i="5"/>
  <c r="G15" i="5"/>
  <c r="E15" i="5"/>
  <c r="G14" i="5"/>
  <c r="E14" i="5"/>
  <c r="G13" i="5"/>
  <c r="E13" i="5"/>
  <c r="G12" i="5"/>
  <c r="E12" i="5"/>
  <c r="G11" i="5"/>
  <c r="E11" i="5"/>
  <c r="G10" i="5"/>
  <c r="E10" i="5"/>
  <c r="G9" i="5"/>
  <c r="E9" i="5"/>
  <c r="G8" i="5"/>
  <c r="E8" i="5"/>
  <c r="N2" i="5" l="1"/>
</calcChain>
</file>

<file path=xl/sharedStrings.xml><?xml version="1.0" encoding="utf-8"?>
<sst xmlns="http://schemas.openxmlformats.org/spreadsheetml/2006/main" count="120" uniqueCount="80">
  <si>
    <t>ACTIVIDAD C0501</t>
  </si>
  <si>
    <t>COMPONENTE C05</t>
  </si>
  <si>
    <t>ACTIVIDAD C0402</t>
  </si>
  <si>
    <t>ACTIVIDAD C0401</t>
  </si>
  <si>
    <t>COMPONENTE C04</t>
  </si>
  <si>
    <t>ACTIVIDAD C0301</t>
  </si>
  <si>
    <t>COMPONENTE C03</t>
  </si>
  <si>
    <t>ACTIVIDAD C0202</t>
  </si>
  <si>
    <t>ACTIVIDAD C0201</t>
  </si>
  <si>
    <t>COMPONENTE C02</t>
  </si>
  <si>
    <t>ACTIVIDAD C0101</t>
  </si>
  <si>
    <t>COMPONENTE C01</t>
  </si>
  <si>
    <t>PROPOSITO</t>
  </si>
  <si>
    <t>FIN</t>
  </si>
  <si>
    <t>VARIACIÓN</t>
  </si>
  <si>
    <t xml:space="preserve">VALOR LOGRADO </t>
  </si>
  <si>
    <t xml:space="preserve"> META PROGRAMADA </t>
  </si>
  <si>
    <t>ACTIVIDAD C0403</t>
  </si>
  <si>
    <t xml:space="preserve"> PROPÓSITO</t>
  </si>
  <si>
    <t xml:space="preserve"> FIN</t>
  </si>
  <si>
    <t>AREA RESPONSABLE</t>
  </si>
  <si>
    <t>VALOR LOGRADO</t>
  </si>
  <si>
    <t>Columna2</t>
  </si>
  <si>
    <t>Columna1</t>
  </si>
  <si>
    <t>Porcentaje de aulas requeridas y equipadas</t>
  </si>
  <si>
    <t>Porcentaje de  atención a la demanda social en Educación media superior</t>
  </si>
  <si>
    <t>ACTIVIDAD C0502</t>
  </si>
  <si>
    <t>2E212C1 Cobertuta en Educación Superior</t>
  </si>
  <si>
    <t>2E210C1 Fortalecimiento a la profesionalización de la función docente (DOCENCIA EN LA EDUCACION SUPERIOR)</t>
  </si>
  <si>
    <t>UNIDADES</t>
  </si>
  <si>
    <t>ADQUISICIONES Y SERVICIOS</t>
  </si>
  <si>
    <t>SISTEMAS Y REDES</t>
  </si>
  <si>
    <t>Porcentaje del número de programas educativos diseñados de buena calidad</t>
  </si>
  <si>
    <t>Porcentaje del número de docentes capacitados en el diseño de programas académicos de buena calidad</t>
  </si>
  <si>
    <t>Porcentaje del números de programas educativos académicos</t>
  </si>
  <si>
    <t>Porcentaje  de docentes capacitados en educación dual</t>
  </si>
  <si>
    <t>Porcentaje de docentes capacitados en áreas disciplinares de los programas educativos</t>
  </si>
  <si>
    <t>Porcentaje de números de docente capacitados en habilidades en TIC´s</t>
  </si>
  <si>
    <t>Porcentaje de personal docente capacitado en temas de equidad e igualdad de genero</t>
  </si>
  <si>
    <t>CO102</t>
  </si>
  <si>
    <t>Porcentaje  del  número diseño de  programas educativos realizados</t>
  </si>
  <si>
    <t>Porcentaje  de proyectos de intervención educativa institucionales implementados</t>
  </si>
  <si>
    <t>Porcentaje  docente capacitados en elaboración de proyectos de intervención educativa</t>
  </si>
  <si>
    <t>Porcentaje de docentes que elabora  proyectos de intervención educativa</t>
  </si>
  <si>
    <t>Porcentaje solicitudes atendidas</t>
  </si>
  <si>
    <t>ACTIVIDAD C0302</t>
  </si>
  <si>
    <t>Porcentaje de mejoras al servicio de la tecnología de información realizadas</t>
  </si>
  <si>
    <t>Porcentaje  de docente de tiempo completo que obtienen estimulo de desempeño</t>
  </si>
  <si>
    <t>Porcentaje de docentes de tiempo completo que cumplen con los requisitos establecidos en las convocatorias</t>
  </si>
  <si>
    <t>Porcentaje de docentes de tiempo completo con  proyectos de investigación  educativa de generación de conocimiento registrados en la Coordinación  Estatal de Investigación</t>
  </si>
  <si>
    <t>Porcentaje  de  proyectos de investigación e intervención educativa registrados en el sistema de integral Universitario</t>
  </si>
  <si>
    <t>Porcentaje de Cobertura de la Universidad Pedagógica Nacional del Estado de Chihuahua</t>
  </si>
  <si>
    <t>Porentaje de estudiantes que concluyen sus practicas profesionales</t>
  </si>
  <si>
    <t>Porcentaje de estudiantes que gestionan su servicio social</t>
  </si>
  <si>
    <t>ACTIVIDAD C0102</t>
  </si>
  <si>
    <t>Porcentaje de convenios de colaboración firmados</t>
  </si>
  <si>
    <t>Porcentaje de estudiantes que reciben servicios en línea</t>
  </si>
  <si>
    <t>porcentaje  de estudiantes que reciben cursos de inducción a la plataforma</t>
  </si>
  <si>
    <t>Porcentaje de estudiantes que tienen cuenta Institucional</t>
  </si>
  <si>
    <t>Porcentaje de estudiantes que reciben becas externas gestionados</t>
  </si>
  <si>
    <t>Porcentaje de estudiantes que realizan solicitudes</t>
  </si>
  <si>
    <t>Porcentaje de estudiantes con solicitudes validadas</t>
  </si>
  <si>
    <t>Porcentaje de estudiantes que reciben tutorias</t>
  </si>
  <si>
    <t>Porcentaje de docentes que implementan el programa de tutorias</t>
  </si>
  <si>
    <t>Porcentaje de estudiantes con solicitud de apoyo otorgados</t>
  </si>
  <si>
    <t>Porcentaje de estudiantes con solicitud de apoyo autorizados</t>
  </si>
  <si>
    <t>Porcentaje de estudiantes con solicitud recibidas</t>
  </si>
  <si>
    <t>Tablero de Resultados 2024</t>
  </si>
  <si>
    <t>UNIDAD PARA LA IGUALDAD DE GENERO</t>
  </si>
  <si>
    <t>LICENCIATURA Y POSGRADO</t>
  </si>
  <si>
    <t>FORMACION CONTINUA</t>
  </si>
  <si>
    <t>SECRETARÍA ACADÉMICA</t>
  </si>
  <si>
    <t>ADMINISTRACIÓN ESCOLAR</t>
  </si>
  <si>
    <t>VINCULACIÓN Y BECAS</t>
  </si>
  <si>
    <t>SISTEMAS Y REDES Y UNIDAD VIRTUAL</t>
  </si>
  <si>
    <t>INVESTIGACION</t>
  </si>
  <si>
    <t>Porcentaje de docentes capacitados en programas de tutorias</t>
  </si>
  <si>
    <t>FORMACIÓN CONTINUA</t>
  </si>
  <si>
    <t>C0101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</si>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</sst>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9" fontId="0" fillId="0" borderId="0" xfId="1" applyFont="1"/>
    <xf numFmtId="9" fontId="4" fillId="0" borderId="0" xfId="1" applyFont="1"/>
    <xf numFmtId="0" fontId="0" fillId="3" borderId="0" xfId="0" applyFill="1"/>
    <xf numFmtId="9" fontId="0" fillId="3" borderId="0" xfId="1" applyFont="1" applyFill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2" fontId="7" fillId="3" borderId="4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9" fontId="3" fillId="0" borderId="0" xfId="1" applyFont="1"/>
    <xf numFmtId="0" fontId="3" fillId="0" borderId="0" xfId="0" applyFont="1"/>
    <xf numFmtId="0" fontId="9" fillId="3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6" fillId="4" borderId="15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2" fontId="7" fillId="3" borderId="18" xfId="0" applyNumberFormat="1" applyFont="1" applyFill="1" applyBorder="1" applyAlignment="1">
      <alignment horizontal="center" vertical="center" wrapText="1"/>
    </xf>
    <xf numFmtId="2" fontId="7" fillId="3" borderId="19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10" fontId="0" fillId="0" borderId="0" xfId="1" applyNumberFormat="1" applyFont="1"/>
    <xf numFmtId="2" fontId="0" fillId="0" borderId="0" xfId="1" applyNumberFormat="1" applyFont="1"/>
  </cellXfs>
  <cellStyles count="2">
    <cellStyle name="Normal" xfId="0" builtinId="0"/>
    <cellStyle name="Porcentaje" xfId="1" builtinId="5"/>
  </cellStyles>
  <dxfs count="1">
    <dxf>
      <numFmt numFmtId="14" formatCode="0.00%"/>
    </dxf>
  </dxfs>
  <tableStyles count="0" defaultTableStyle="TableStyleMedium2" defaultPivotStyle="PivotStyleLight16"/>
  <colors>
    <mruColors>
      <color rgb="FFFFFF00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Investigación</a:t>
            </a:r>
          </a:p>
        </c:rich>
      </c:tx>
      <c:layout>
        <c:manualLayout>
          <c:xMode val="edge"/>
          <c:yMode val="edge"/>
          <c:x val="0.3743906314350782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'TRAB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'TRAB (2)'!#REF!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C86-415F-AD7B-8AD22B8AA36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13968"/>
        <c:axId val="1345014512"/>
      </c:barChart>
      <c:catAx>
        <c:axId val="134501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014512"/>
        <c:crosses val="autoZero"/>
        <c:auto val="1"/>
        <c:lblAlgn val="ctr"/>
        <c:lblOffset val="100"/>
        <c:noMultiLvlLbl val="0"/>
      </c:catAx>
      <c:valAx>
        <c:axId val="13450145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4501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Igualdad</a:t>
            </a:r>
            <a:r>
              <a:rPr lang="es-MX" baseline="0"/>
              <a:t> de genero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'TRAB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'TRAB (2)'!#REF!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12C-4186-81CE-63E1663044A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17776"/>
        <c:axId val="1345018320"/>
      </c:barChart>
      <c:catAx>
        <c:axId val="134501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018320"/>
        <c:crosses val="autoZero"/>
        <c:auto val="1"/>
        <c:lblAlgn val="ctr"/>
        <c:lblOffset val="100"/>
        <c:noMultiLvlLbl val="0"/>
      </c:catAx>
      <c:valAx>
        <c:axId val="13450183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4501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Vinculación y becas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'TRAB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'TRAB (2)'!#REF!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1DF-4C35-96B5-03CBC444BB7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7176912"/>
        <c:axId val="1347169840"/>
      </c:barChart>
      <c:catAx>
        <c:axId val="134717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169840"/>
        <c:crosses val="autoZero"/>
        <c:auto val="1"/>
        <c:lblAlgn val="ctr"/>
        <c:lblOffset val="100"/>
        <c:noMultiLvlLbl val="0"/>
      </c:catAx>
      <c:valAx>
        <c:axId val="1347169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4717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0070C0"/>
            </a:solidFill>
          </c:spPr>
          <c:explosion val="25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4B-4FBB-BC8F-460EC8DBF33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4B-4FBB-BC8F-460EC8DBF339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4B-4FBB-BC8F-460EC8DBF339}"/>
              </c:ext>
            </c:extLst>
          </c:dPt>
          <c:dPt>
            <c:idx val="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24B-4FBB-BC8F-460EC8DBF339}"/>
              </c:ext>
            </c:extLst>
          </c:dPt>
          <c:dPt>
            <c:idx val="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24B-4FBB-BC8F-460EC8DBF339}"/>
              </c:ext>
            </c:extLst>
          </c:dPt>
          <c:dPt>
            <c:idx val="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24B-4FBB-BC8F-460EC8DBF339}"/>
              </c:ext>
            </c:extLst>
          </c:dPt>
          <c:dPt>
            <c:idx val="6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24B-4FBB-BC8F-460EC8DBF339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24B-4FBB-BC8F-460EC8DBF339}"/>
              </c:ext>
            </c:extLst>
          </c:dPt>
          <c:dPt>
            <c:idx val="8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24B-4FBB-BC8F-460EC8DBF339}"/>
              </c:ext>
            </c:extLst>
          </c:dPt>
          <c:dPt>
            <c:idx val="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24B-4FBB-BC8F-460EC8DBF339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24B-4FBB-BC8F-460EC8DBF339}"/>
              </c:ext>
            </c:extLst>
          </c:dPt>
          <c:dPt>
            <c:idx val="1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24B-4FBB-BC8F-460EC8DBF339}"/>
              </c:ext>
            </c:extLst>
          </c:dPt>
          <c:dPt>
            <c:idx val="1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24B-4FBB-BC8F-460EC8DBF339}"/>
              </c:ext>
            </c:extLst>
          </c:dPt>
          <c:dPt>
            <c:idx val="1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24B-4FBB-BC8F-460EC8DBF339}"/>
              </c:ext>
            </c:extLst>
          </c:dPt>
          <c:dPt>
            <c:idx val="1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924B-4FBB-BC8F-460EC8DBF339}"/>
              </c:ext>
            </c:extLst>
          </c:dPt>
          <c:dPt>
            <c:idx val="1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924B-4FBB-BC8F-460EC8DBF339}"/>
              </c:ext>
            </c:extLst>
          </c:dPt>
          <c:dPt>
            <c:idx val="16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924B-4FBB-BC8F-460EC8DBF339}"/>
              </c:ext>
            </c:extLst>
          </c:dPt>
          <c:dPt>
            <c:idx val="1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924B-4FBB-BC8F-460EC8DBF339}"/>
              </c:ext>
            </c:extLst>
          </c:dPt>
          <c:dPt>
            <c:idx val="18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924B-4FBB-BC8F-460EC8DBF339}"/>
              </c:ext>
            </c:extLst>
          </c:dPt>
          <c:dPt>
            <c:idx val="1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924B-4FBB-BC8F-460EC8DBF339}"/>
              </c:ext>
            </c:extLst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8-924B-4FBB-BC8F-460EC8DBF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doughnutChart>
        <c:varyColors val="1"/>
        <c:ser>
          <c:idx val="1"/>
          <c:order val="1"/>
          <c:tx>
            <c:strRef>
              <c:f>'TRAB (2)'!$F$7</c:f>
              <c:strCache>
                <c:ptCount val="1"/>
                <c:pt idx="0">
                  <c:v>AREA RESPONSABLE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924B-4FBB-BC8F-460EC8DBF339}"/>
              </c:ext>
            </c:extLst>
          </c:dPt>
          <c:dPt>
            <c:idx val="1"/>
            <c:bubble3D val="0"/>
            <c:spPr>
              <a:solidFill>
                <a:schemeClr val="bg1">
                  <a:alpha val="6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924B-4FBB-BC8F-460EC8DBF339}"/>
              </c:ext>
            </c:extLst>
          </c:dPt>
          <c:val>
            <c:numRef>
              <c:f>'TRAB (2)'!$M$2:$N$2</c:f>
              <c:numCache>
                <c:formatCode>0%</c:formatCode>
                <c:ptCount val="2"/>
                <c:pt idx="0" formatCode="0.00%">
                  <c:v>1.1950000000000001</c:v>
                </c:pt>
                <c:pt idx="1">
                  <c:v>-0.19500000000000006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924B-4FBB-BC8F-460EC8DBF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7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393575</xdr:colOff>
      <xdr:row>25</xdr:row>
      <xdr:rowOff>0</xdr:rowOff>
    </xdr:from>
    <xdr:to>
      <xdr:col>14</xdr:col>
      <xdr:colOff>393575</xdr:colOff>
      <xdr:row>27</xdr:row>
      <xdr:rowOff>7069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363394</xdr:colOff>
      <xdr:row>27</xdr:row>
      <xdr:rowOff>216940</xdr:rowOff>
    </xdr:from>
    <xdr:to>
      <xdr:col>14</xdr:col>
      <xdr:colOff>363394</xdr:colOff>
      <xdr:row>28</xdr:row>
      <xdr:rowOff>725147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387231</xdr:colOff>
      <xdr:row>28</xdr:row>
      <xdr:rowOff>910970</xdr:rowOff>
    </xdr:from>
    <xdr:to>
      <xdr:col>14</xdr:col>
      <xdr:colOff>387231</xdr:colOff>
      <xdr:row>30</xdr:row>
      <xdr:rowOff>559896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1</xdr:colOff>
      <xdr:row>0</xdr:row>
      <xdr:rowOff>1</xdr:rowOff>
    </xdr:from>
    <xdr:ext cx="3778250" cy="702348"/>
    <xdr:pic>
      <xdr:nvPicPr>
        <xdr:cNvPr id="11" name="Imagen 10" descr="UNIVERSIDAD PEDAGÓGICA NACIONAL DEL ESTADO DE CHIHUAHUA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3778250" cy="702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0</xdr:colOff>
      <xdr:row>2</xdr:row>
      <xdr:rowOff>129886</xdr:rowOff>
    </xdr:from>
    <xdr:to>
      <xdr:col>12</xdr:col>
      <xdr:colOff>0</xdr:colOff>
      <xdr:row>4</xdr:row>
      <xdr:rowOff>618289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7736415" y="615661"/>
          <a:ext cx="4104410" cy="86940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MX" sz="1600" b="1">
              <a:solidFill>
                <a:schemeClr val="dk1"/>
              </a:solidFill>
              <a:latin typeface="+mn-lt"/>
              <a:ea typeface="+mn-ea"/>
              <a:cs typeface="+mn-cs"/>
            </a:rPr>
            <a:t>PORCENTAJE GENERAL DE AVANCE</a:t>
          </a:r>
        </a:p>
      </xdr:txBody>
    </xdr:sp>
    <xdr:clientData/>
  </xdr:twoCellAnchor>
  <xdr:twoCellAnchor>
    <xdr:from>
      <xdr:col>2</xdr:col>
      <xdr:colOff>1274387</xdr:colOff>
      <xdr:row>3</xdr:row>
      <xdr:rowOff>34637</xdr:rowOff>
    </xdr:from>
    <xdr:to>
      <xdr:col>5</xdr:col>
      <xdr:colOff>1607705</xdr:colOff>
      <xdr:row>5</xdr:row>
      <xdr:rowOff>11546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5570162" y="710912"/>
          <a:ext cx="4762443" cy="79605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 baseline="0"/>
            <a:t>ACTUALIZACIÓN </a:t>
          </a:r>
        </a:p>
        <a:p>
          <a:endParaRPr lang="es-MX" sz="1600" b="1" baseline="0"/>
        </a:p>
        <a:p>
          <a:endParaRPr lang="es-MX" sz="1800" b="1"/>
        </a:p>
      </xdr:txBody>
    </xdr:sp>
    <xdr:clientData/>
  </xdr:twoCellAnchor>
  <xdr:twoCellAnchor>
    <xdr:from>
      <xdr:col>2</xdr:col>
      <xdr:colOff>1286687</xdr:colOff>
      <xdr:row>4</xdr:row>
      <xdr:rowOff>31571</xdr:rowOff>
    </xdr:from>
    <xdr:to>
      <xdr:col>5</xdr:col>
      <xdr:colOff>1457614</xdr:colOff>
      <xdr:row>4</xdr:row>
      <xdr:rowOff>435662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5582462" y="898346"/>
          <a:ext cx="4600052" cy="404091"/>
        </a:xfrm>
        <a:prstGeom prst="rect">
          <a:avLst/>
        </a:prstGeom>
        <a:noFill/>
        <a:ln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0" i="0" u="none" strike="noStrike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t>  A</a:t>
          </a:r>
          <a:r>
            <a:rPr lang="en-US" sz="2400" b="0" i="0" u="none" strike="noStrike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t> diciembre</a:t>
          </a:r>
          <a:r>
            <a:rPr lang="en-US" sz="2400" b="0" i="0" u="none" strike="noStrike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t> 2024</a:t>
          </a:r>
        </a:p>
      </xdr:txBody>
    </xdr:sp>
    <xdr:clientData/>
  </xdr:twoCellAnchor>
  <xdr:twoCellAnchor>
    <xdr:from>
      <xdr:col>14</xdr:col>
      <xdr:colOff>5317</xdr:colOff>
      <xdr:row>0</xdr:row>
      <xdr:rowOff>0</xdr:rowOff>
    </xdr:from>
    <xdr:to>
      <xdr:col>17</xdr:col>
      <xdr:colOff>399435</xdr:colOff>
      <xdr:row>5</xdr:row>
      <xdr:rowOff>138266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9</xdr:col>
      <xdr:colOff>299357</xdr:colOff>
      <xdr:row>4</xdr:row>
      <xdr:rowOff>81644</xdr:rowOff>
    </xdr:from>
    <xdr:ext cx="1271245" cy="843693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14608024" y="949477"/>
          <a:ext cx="1271245" cy="843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2400" b="1"/>
            <a:t>119.50%</a:t>
          </a:r>
        </a:p>
        <a:p>
          <a:endParaRPr lang="es-MX" sz="2400" b="1"/>
        </a:p>
      </xdr:txBody>
    </xdr:sp>
    <xdr:clientData/>
  </xdr:oneCellAnchor>
  <xdr:oneCellAnchor>
    <xdr:from>
      <xdr:col>15</xdr:col>
      <xdr:colOff>206827</xdr:colOff>
      <xdr:row>2</xdr:row>
      <xdr:rowOff>70759</xdr:rowOff>
    </xdr:from>
    <xdr:ext cx="1271245" cy="468013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19595494" y="557592"/>
          <a:ext cx="1271245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2400" b="1"/>
            <a:t>119.50%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4" name="Tabla1345" displayName="Tabla1345" ref="M1:N2" totalsRowShown="0" dataCellStyle="Porcentaje">
  <autoFilter ref="M1:N2"/>
  <tableColumns count="2">
    <tableColumn id="1" name="Columna1" dataDxfId="0" dataCellStyle="Porcentaje"/>
    <tableColumn id="2" name="Columna2" dataCellStyle="Porcentaje">
      <calculatedColumnFormula>100%-M2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showGridLines="0" tabSelected="1" topLeftCell="E1" zoomScale="90" zoomScaleNormal="90" workbookViewId="0">
      <selection activeCell="G50" sqref="G50"/>
    </sheetView>
  </sheetViews>
  <sheetFormatPr baseColWidth="10" defaultRowHeight="15" x14ac:dyDescent="0.25"/>
  <cols>
    <col min="1" max="1" width="24.42578125" customWidth="1"/>
    <col min="2" max="2" width="40" customWidth="1"/>
    <col min="3" max="3" width="28" customWidth="1"/>
    <col min="4" max="4" width="22" bestFit="1" customWidth="1"/>
    <col min="5" max="5" width="16.42578125" customWidth="1"/>
    <col min="6" max="6" width="31.28515625" customWidth="1"/>
    <col min="7" max="8" width="20.42578125" style="2" customWidth="1"/>
    <col min="13" max="13" width="15" customWidth="1"/>
    <col min="14" max="14" width="15.42578125" customWidth="1"/>
  </cols>
  <sheetData>
    <row r="1" spans="1:15" ht="23.25" x14ac:dyDescent="0.35">
      <c r="E1" s="1" t="s">
        <v>67</v>
      </c>
      <c r="M1" t="s">
        <v>23</v>
      </c>
      <c r="N1" t="s">
        <v>22</v>
      </c>
    </row>
    <row r="2" spans="1:15" x14ac:dyDescent="0.25">
      <c r="M2" s="56">
        <v>1.1950000000000001</v>
      </c>
      <c r="N2" s="2">
        <f>100%-M2</f>
        <v>-0.19500000000000006</v>
      </c>
    </row>
    <row r="3" spans="1:15" x14ac:dyDescent="0.25">
      <c r="A3" s="7"/>
    </row>
    <row r="4" spans="1:15" x14ac:dyDescent="0.25">
      <c r="A4" s="6"/>
      <c r="B4" s="4"/>
      <c r="C4" s="4"/>
      <c r="D4" s="4"/>
      <c r="E4" s="4"/>
      <c r="F4" s="4"/>
      <c r="G4" s="5"/>
      <c r="H4" s="5"/>
      <c r="I4" s="4"/>
      <c r="J4" s="4"/>
      <c r="K4" s="4"/>
      <c r="L4" s="4"/>
      <c r="M4" s="4"/>
      <c r="N4" s="4"/>
      <c r="O4" s="4"/>
    </row>
    <row r="5" spans="1:15" ht="49.5" customHeight="1" x14ac:dyDescent="0.25">
      <c r="A5" s="6"/>
      <c r="B5" s="4"/>
      <c r="C5" s="4"/>
      <c r="D5" s="4"/>
      <c r="E5" s="4"/>
      <c r="F5" s="4"/>
      <c r="G5" s="5"/>
      <c r="H5" s="5"/>
      <c r="I5" s="4"/>
      <c r="J5" s="4"/>
      <c r="K5" s="4"/>
      <c r="L5" s="4"/>
      <c r="M5" s="4"/>
      <c r="N5" s="4"/>
      <c r="O5" s="4"/>
    </row>
    <row r="6" spans="1:15" ht="15.75" thickBot="1" x14ac:dyDescent="0.3"/>
    <row r="7" spans="1:15" ht="97.5" customHeight="1" thickBot="1" x14ac:dyDescent="0.3">
      <c r="A7" s="30" t="s">
        <v>79</v>
      </c>
      <c r="B7" s="17" t="s">
        <v>28</v>
      </c>
      <c r="C7" s="8" t="s">
        <v>16</v>
      </c>
      <c r="D7" s="9" t="s">
        <v>21</v>
      </c>
      <c r="E7" s="50" t="s">
        <v>14</v>
      </c>
      <c r="F7" s="51" t="s">
        <v>20</v>
      </c>
    </row>
    <row r="8" spans="1:15" ht="63.75" customHeight="1" x14ac:dyDescent="0.4">
      <c r="A8" s="46" t="s">
        <v>19</v>
      </c>
      <c r="B8" s="47" t="s">
        <v>32</v>
      </c>
      <c r="C8" s="43">
        <v>4</v>
      </c>
      <c r="D8" s="48">
        <v>4</v>
      </c>
      <c r="E8" s="44">
        <f>+C8-D8</f>
        <v>0</v>
      </c>
      <c r="F8" s="49" t="s">
        <v>69</v>
      </c>
      <c r="G8" s="3">
        <f t="shared" ref="G8:G25" si="0">D8/C8</f>
        <v>1</v>
      </c>
      <c r="H8" s="3"/>
    </row>
    <row r="9" spans="1:15" ht="64.5" customHeight="1" x14ac:dyDescent="0.4">
      <c r="A9" s="31" t="s">
        <v>18</v>
      </c>
      <c r="B9" s="23" t="s">
        <v>33</v>
      </c>
      <c r="C9" s="43">
        <v>30</v>
      </c>
      <c r="D9" s="45">
        <v>37</v>
      </c>
      <c r="E9" s="44">
        <f t="shared" ref="E9:E25" si="1">+C9-D9</f>
        <v>-7</v>
      </c>
      <c r="F9" s="19" t="s">
        <v>69</v>
      </c>
      <c r="G9" s="3">
        <f t="shared" si="0"/>
        <v>1.2333333333333334</v>
      </c>
      <c r="H9" s="3"/>
    </row>
    <row r="10" spans="1:15" ht="44.25" customHeight="1" x14ac:dyDescent="0.4">
      <c r="A10" s="31" t="s">
        <v>11</v>
      </c>
      <c r="B10" s="23" t="s">
        <v>34</v>
      </c>
      <c r="C10" s="24">
        <v>4</v>
      </c>
      <c r="D10" s="45">
        <v>4</v>
      </c>
      <c r="E10" s="18">
        <f t="shared" si="1"/>
        <v>0</v>
      </c>
      <c r="F10" s="19" t="s">
        <v>69</v>
      </c>
      <c r="G10" s="3">
        <f t="shared" si="0"/>
        <v>1</v>
      </c>
      <c r="H10" s="3"/>
    </row>
    <row r="11" spans="1:15" ht="52.5" customHeight="1" x14ac:dyDescent="0.4">
      <c r="A11" s="31" t="s">
        <v>10</v>
      </c>
      <c r="B11" s="23" t="s">
        <v>35</v>
      </c>
      <c r="C11" s="24">
        <v>30</v>
      </c>
      <c r="D11" s="45">
        <v>146</v>
      </c>
      <c r="E11" s="18">
        <f t="shared" si="1"/>
        <v>-116</v>
      </c>
      <c r="F11" s="20" t="s">
        <v>70</v>
      </c>
      <c r="G11" s="3">
        <f t="shared" si="0"/>
        <v>4.8666666666666663</v>
      </c>
      <c r="H11" s="3"/>
    </row>
    <row r="12" spans="1:15" ht="63" customHeight="1" x14ac:dyDescent="0.4">
      <c r="A12" s="32" t="s">
        <v>78</v>
      </c>
      <c r="B12" s="23" t="s">
        <v>36</v>
      </c>
      <c r="C12" s="24">
        <v>180</v>
      </c>
      <c r="D12" s="45">
        <v>298</v>
      </c>
      <c r="E12" s="18">
        <f t="shared" si="1"/>
        <v>-118</v>
      </c>
      <c r="F12" s="20" t="s">
        <v>70</v>
      </c>
      <c r="G12" s="3">
        <f t="shared" si="0"/>
        <v>1.6555555555555554</v>
      </c>
      <c r="H12" s="3"/>
    </row>
    <row r="13" spans="1:15" ht="52.5" customHeight="1" x14ac:dyDescent="0.4">
      <c r="A13" s="32" t="s">
        <v>78</v>
      </c>
      <c r="B13" s="23" t="s">
        <v>37</v>
      </c>
      <c r="C13" s="24">
        <v>60</v>
      </c>
      <c r="D13" s="45">
        <v>121</v>
      </c>
      <c r="E13" s="18">
        <f t="shared" si="1"/>
        <v>-61</v>
      </c>
      <c r="F13" s="20" t="s">
        <v>70</v>
      </c>
      <c r="G13" s="3">
        <f t="shared" si="0"/>
        <v>2.0166666666666666</v>
      </c>
      <c r="H13" s="3"/>
    </row>
    <row r="14" spans="1:15" ht="52.5" customHeight="1" x14ac:dyDescent="0.4">
      <c r="A14" s="32" t="s">
        <v>78</v>
      </c>
      <c r="B14" s="23" t="s">
        <v>38</v>
      </c>
      <c r="C14" s="24">
        <v>210</v>
      </c>
      <c r="D14" s="45">
        <v>330</v>
      </c>
      <c r="E14" s="18">
        <f t="shared" si="1"/>
        <v>-120</v>
      </c>
      <c r="F14" s="20" t="s">
        <v>68</v>
      </c>
      <c r="G14" s="3">
        <f t="shared" si="0"/>
        <v>1.5714285714285714</v>
      </c>
      <c r="H14" s="3"/>
    </row>
    <row r="15" spans="1:15" ht="52.5" customHeight="1" x14ac:dyDescent="0.4">
      <c r="A15" s="31" t="s">
        <v>39</v>
      </c>
      <c r="B15" s="23" t="s">
        <v>40</v>
      </c>
      <c r="C15" s="24">
        <v>4</v>
      </c>
      <c r="D15" s="45">
        <v>4</v>
      </c>
      <c r="E15" s="18">
        <f t="shared" si="1"/>
        <v>0</v>
      </c>
      <c r="F15" s="19" t="s">
        <v>69</v>
      </c>
      <c r="G15" s="3">
        <f t="shared" si="0"/>
        <v>1</v>
      </c>
      <c r="H15" s="3"/>
    </row>
    <row r="16" spans="1:15" ht="52.5" customHeight="1" x14ac:dyDescent="0.4">
      <c r="A16" s="31" t="s">
        <v>9</v>
      </c>
      <c r="B16" s="23" t="s">
        <v>41</v>
      </c>
      <c r="C16" s="24">
        <v>160</v>
      </c>
      <c r="D16" s="45">
        <v>172</v>
      </c>
      <c r="E16" s="18">
        <f t="shared" si="1"/>
        <v>-12</v>
      </c>
      <c r="F16" s="19" t="s">
        <v>29</v>
      </c>
      <c r="G16" s="3">
        <f t="shared" si="0"/>
        <v>1.075</v>
      </c>
      <c r="H16" s="3"/>
    </row>
    <row r="17" spans="1:8" ht="49.5" customHeight="1" x14ac:dyDescent="0.4">
      <c r="A17" s="31" t="s">
        <v>8</v>
      </c>
      <c r="B17" s="23" t="s">
        <v>42</v>
      </c>
      <c r="C17" s="24">
        <v>185</v>
      </c>
      <c r="D17" s="45">
        <v>115</v>
      </c>
      <c r="E17" s="18">
        <f t="shared" si="1"/>
        <v>70</v>
      </c>
      <c r="F17" s="19" t="s">
        <v>29</v>
      </c>
      <c r="G17" s="3">
        <f t="shared" si="0"/>
        <v>0.6216216216216216</v>
      </c>
      <c r="H17" s="3"/>
    </row>
    <row r="18" spans="1:8" ht="74.25" customHeight="1" x14ac:dyDescent="0.4">
      <c r="A18" s="31" t="s">
        <v>7</v>
      </c>
      <c r="B18" s="23" t="s">
        <v>43</v>
      </c>
      <c r="C18" s="24">
        <v>40</v>
      </c>
      <c r="D18" s="45">
        <v>42</v>
      </c>
      <c r="E18" s="18">
        <f t="shared" si="1"/>
        <v>-2</v>
      </c>
      <c r="F18" s="19" t="s">
        <v>29</v>
      </c>
      <c r="G18" s="3">
        <f t="shared" si="0"/>
        <v>1.05</v>
      </c>
      <c r="H18" s="3"/>
    </row>
    <row r="19" spans="1:8" ht="74.25" customHeight="1" x14ac:dyDescent="0.4">
      <c r="A19" s="31" t="s">
        <v>6</v>
      </c>
      <c r="B19" s="23" t="s">
        <v>24</v>
      </c>
      <c r="C19" s="24">
        <v>12</v>
      </c>
      <c r="D19" s="45">
        <v>12</v>
      </c>
      <c r="E19" s="18">
        <f t="shared" si="1"/>
        <v>0</v>
      </c>
      <c r="F19" s="19" t="s">
        <v>30</v>
      </c>
      <c r="G19" s="3">
        <f t="shared" si="0"/>
        <v>1</v>
      </c>
      <c r="H19" s="3"/>
    </row>
    <row r="20" spans="1:8" ht="74.25" customHeight="1" x14ac:dyDescent="0.4">
      <c r="A20" s="31" t="s">
        <v>5</v>
      </c>
      <c r="B20" s="23" t="s">
        <v>44</v>
      </c>
      <c r="C20" s="24">
        <v>5000</v>
      </c>
      <c r="D20" s="45">
        <v>7882</v>
      </c>
      <c r="E20" s="18">
        <f t="shared" si="1"/>
        <v>-2882</v>
      </c>
      <c r="F20" s="19" t="s">
        <v>31</v>
      </c>
      <c r="G20" s="3">
        <f t="shared" si="0"/>
        <v>1.5764</v>
      </c>
      <c r="H20" s="3"/>
    </row>
    <row r="21" spans="1:8" ht="74.25" customHeight="1" x14ac:dyDescent="0.4">
      <c r="A21" s="31" t="s">
        <v>45</v>
      </c>
      <c r="B21" s="23" t="s">
        <v>46</v>
      </c>
      <c r="C21" s="24">
        <v>90</v>
      </c>
      <c r="D21" s="45">
        <v>71</v>
      </c>
      <c r="E21" s="18">
        <f t="shared" si="1"/>
        <v>19</v>
      </c>
      <c r="F21" s="20" t="s">
        <v>31</v>
      </c>
      <c r="G21" s="3">
        <f t="shared" si="0"/>
        <v>0.78888888888888886</v>
      </c>
      <c r="H21" s="3"/>
    </row>
    <row r="22" spans="1:8" ht="74.25" customHeight="1" x14ac:dyDescent="0.4">
      <c r="A22" s="31" t="s">
        <v>4</v>
      </c>
      <c r="B22" s="23" t="s">
        <v>47</v>
      </c>
      <c r="C22" s="24">
        <v>60</v>
      </c>
      <c r="D22" s="45">
        <v>47</v>
      </c>
      <c r="E22" s="18">
        <f t="shared" si="1"/>
        <v>13</v>
      </c>
      <c r="F22" s="20" t="s">
        <v>71</v>
      </c>
      <c r="G22" s="3">
        <f t="shared" si="0"/>
        <v>0.78333333333333333</v>
      </c>
      <c r="H22" s="3"/>
    </row>
    <row r="23" spans="1:8" ht="66" customHeight="1" x14ac:dyDescent="0.4">
      <c r="A23" s="31" t="s">
        <v>3</v>
      </c>
      <c r="B23" s="23" t="s">
        <v>48</v>
      </c>
      <c r="C23" s="24">
        <v>60</v>
      </c>
      <c r="D23" s="45">
        <v>57</v>
      </c>
      <c r="E23" s="18">
        <f t="shared" si="1"/>
        <v>3</v>
      </c>
      <c r="F23" s="20" t="s">
        <v>71</v>
      </c>
      <c r="G23" s="3">
        <f t="shared" si="0"/>
        <v>0.95</v>
      </c>
      <c r="H23" s="3"/>
    </row>
    <row r="24" spans="1:8" ht="82.5" customHeight="1" x14ac:dyDescent="0.4">
      <c r="A24" s="31" t="s">
        <v>2</v>
      </c>
      <c r="B24" s="23" t="s">
        <v>49</v>
      </c>
      <c r="C24" s="24">
        <v>50</v>
      </c>
      <c r="D24" s="45">
        <v>63</v>
      </c>
      <c r="E24" s="18">
        <f t="shared" si="1"/>
        <v>-13</v>
      </c>
      <c r="F24" s="20" t="s">
        <v>75</v>
      </c>
      <c r="G24" s="3">
        <f t="shared" si="0"/>
        <v>1.26</v>
      </c>
      <c r="H24" s="3"/>
    </row>
    <row r="25" spans="1:8" s="15" customFormat="1" ht="90" customHeight="1" thickBot="1" x14ac:dyDescent="0.45">
      <c r="A25" s="33" t="s">
        <v>17</v>
      </c>
      <c r="B25" s="34" t="s">
        <v>50</v>
      </c>
      <c r="C25" s="35">
        <v>40</v>
      </c>
      <c r="D25" s="21">
        <v>51</v>
      </c>
      <c r="E25" s="36">
        <f t="shared" si="1"/>
        <v>-11</v>
      </c>
      <c r="F25" s="37" t="s">
        <v>75</v>
      </c>
      <c r="G25" s="3">
        <f t="shared" si="0"/>
        <v>1.2749999999999999</v>
      </c>
      <c r="H25" s="14"/>
    </row>
    <row r="26" spans="1:8" ht="26.25" x14ac:dyDescent="0.4">
      <c r="G26" s="3"/>
    </row>
    <row r="27" spans="1:8" ht="26.25" x14ac:dyDescent="0.4">
      <c r="G27" s="3"/>
    </row>
    <row r="28" spans="1:8" ht="27" thickBot="1" x14ac:dyDescent="0.45">
      <c r="G28" s="3"/>
    </row>
    <row r="29" spans="1:8" ht="72" customHeight="1" thickBot="1" x14ac:dyDescent="0.45">
      <c r="A29" s="30" t="s">
        <v>79</v>
      </c>
      <c r="B29" s="16" t="s">
        <v>27</v>
      </c>
      <c r="C29" s="10" t="s">
        <v>16</v>
      </c>
      <c r="D29" s="11" t="s">
        <v>15</v>
      </c>
      <c r="E29" s="12" t="s">
        <v>14</v>
      </c>
      <c r="F29" s="13" t="s">
        <v>20</v>
      </c>
      <c r="G29" s="3"/>
    </row>
    <row r="30" spans="1:8" ht="59.25" customHeight="1" x14ac:dyDescent="0.4">
      <c r="A30" s="38" t="s">
        <v>13</v>
      </c>
      <c r="B30" s="25" t="s">
        <v>51</v>
      </c>
      <c r="C30" s="52">
        <v>3600</v>
      </c>
      <c r="D30" s="28">
        <v>3754</v>
      </c>
      <c r="E30" s="18">
        <f>+C30-D30</f>
        <v>-154</v>
      </c>
      <c r="F30" s="22" t="s">
        <v>72</v>
      </c>
      <c r="G30" s="3">
        <f t="shared" ref="G30:G46" si="2">D30/C30</f>
        <v>1.0427777777777778</v>
      </c>
      <c r="H30" s="3"/>
    </row>
    <row r="31" spans="1:8" ht="42.75" customHeight="1" x14ac:dyDescent="0.4">
      <c r="A31" s="38" t="s">
        <v>12</v>
      </c>
      <c r="B31" s="25" t="s">
        <v>25</v>
      </c>
      <c r="C31" s="52">
        <v>3600</v>
      </c>
      <c r="D31" s="18">
        <v>3754</v>
      </c>
      <c r="E31" s="18">
        <f t="shared" ref="E31:E46" si="3">+C31-D31</f>
        <v>-154</v>
      </c>
      <c r="F31" s="22" t="s">
        <v>72</v>
      </c>
      <c r="G31" s="3">
        <f t="shared" si="2"/>
        <v>1.0427777777777778</v>
      </c>
      <c r="H31" s="3"/>
    </row>
    <row r="32" spans="1:8" ht="54.75" customHeight="1" x14ac:dyDescent="0.4">
      <c r="A32" s="38" t="s">
        <v>11</v>
      </c>
      <c r="B32" s="25" t="s">
        <v>52</v>
      </c>
      <c r="C32" s="52">
        <v>773</v>
      </c>
      <c r="D32" s="18">
        <v>669</v>
      </c>
      <c r="E32" s="18">
        <f t="shared" si="3"/>
        <v>104</v>
      </c>
      <c r="F32" s="22" t="s">
        <v>29</v>
      </c>
      <c r="G32" s="3">
        <f t="shared" si="2"/>
        <v>0.86545924967658472</v>
      </c>
      <c r="H32" s="3"/>
    </row>
    <row r="33" spans="1:8" ht="41.25" customHeight="1" x14ac:dyDescent="0.4">
      <c r="A33" s="38" t="s">
        <v>10</v>
      </c>
      <c r="B33" s="25" t="s">
        <v>53</v>
      </c>
      <c r="C33" s="52">
        <v>700</v>
      </c>
      <c r="D33" s="18">
        <v>1181</v>
      </c>
      <c r="E33" s="18">
        <f t="shared" si="3"/>
        <v>-481</v>
      </c>
      <c r="F33" s="22" t="s">
        <v>29</v>
      </c>
      <c r="G33" s="3">
        <f t="shared" si="2"/>
        <v>1.6871428571428571</v>
      </c>
      <c r="H33" s="3"/>
    </row>
    <row r="34" spans="1:8" ht="59.25" customHeight="1" x14ac:dyDescent="0.4">
      <c r="A34" s="38" t="s">
        <v>54</v>
      </c>
      <c r="B34" s="25" t="s">
        <v>55</v>
      </c>
      <c r="C34" s="52">
        <v>20</v>
      </c>
      <c r="D34" s="18">
        <v>20</v>
      </c>
      <c r="E34" s="18">
        <f t="shared" si="3"/>
        <v>0</v>
      </c>
      <c r="F34" s="22" t="s">
        <v>73</v>
      </c>
      <c r="G34" s="3">
        <f t="shared" si="2"/>
        <v>1</v>
      </c>
      <c r="H34" s="3"/>
    </row>
    <row r="35" spans="1:8" ht="60" customHeight="1" x14ac:dyDescent="0.4">
      <c r="A35" s="38" t="s">
        <v>9</v>
      </c>
      <c r="B35" s="25" t="s">
        <v>56</v>
      </c>
      <c r="C35" s="52">
        <v>400</v>
      </c>
      <c r="D35" s="18">
        <v>438</v>
      </c>
      <c r="E35" s="18">
        <f t="shared" si="3"/>
        <v>-38</v>
      </c>
      <c r="F35" s="29" t="s">
        <v>74</v>
      </c>
      <c r="G35" s="3">
        <f t="shared" si="2"/>
        <v>1.095</v>
      </c>
      <c r="H35" s="3"/>
    </row>
    <row r="36" spans="1:8" ht="53.25" customHeight="1" x14ac:dyDescent="0.4">
      <c r="A36" s="38" t="s">
        <v>8</v>
      </c>
      <c r="B36" s="26" t="s">
        <v>57</v>
      </c>
      <c r="C36" s="53">
        <v>250</v>
      </c>
      <c r="D36" s="18">
        <v>342</v>
      </c>
      <c r="E36" s="18">
        <f t="shared" si="3"/>
        <v>-92</v>
      </c>
      <c r="F36" s="29" t="s">
        <v>74</v>
      </c>
      <c r="G36" s="3">
        <f t="shared" si="2"/>
        <v>1.3680000000000001</v>
      </c>
      <c r="H36" s="3"/>
    </row>
    <row r="37" spans="1:8" ht="30" x14ac:dyDescent="0.4">
      <c r="A37" s="38" t="s">
        <v>7</v>
      </c>
      <c r="B37" s="26" t="s">
        <v>58</v>
      </c>
      <c r="C37" s="53">
        <v>3600</v>
      </c>
      <c r="D37" s="18">
        <v>1308</v>
      </c>
      <c r="E37" s="18">
        <f t="shared" si="3"/>
        <v>2292</v>
      </c>
      <c r="F37" s="29" t="s">
        <v>74</v>
      </c>
      <c r="G37" s="3">
        <f t="shared" si="2"/>
        <v>0.36333333333333334</v>
      </c>
      <c r="H37" s="3"/>
    </row>
    <row r="38" spans="1:8" ht="62.25" customHeight="1" x14ac:dyDescent="0.4">
      <c r="A38" s="38" t="s">
        <v>6</v>
      </c>
      <c r="B38" s="26" t="s">
        <v>59</v>
      </c>
      <c r="C38" s="53">
        <v>1300</v>
      </c>
      <c r="D38" s="18">
        <v>612</v>
      </c>
      <c r="E38" s="18">
        <f t="shared" si="3"/>
        <v>688</v>
      </c>
      <c r="F38" s="22" t="s">
        <v>73</v>
      </c>
      <c r="G38" s="3">
        <f t="shared" si="2"/>
        <v>0.47076923076923077</v>
      </c>
      <c r="H38" s="3"/>
    </row>
    <row r="39" spans="1:8" ht="64.5" customHeight="1" x14ac:dyDescent="0.4">
      <c r="A39" s="38" t="s">
        <v>5</v>
      </c>
      <c r="B39" s="25" t="s">
        <v>60</v>
      </c>
      <c r="C39" s="52">
        <v>1300</v>
      </c>
      <c r="D39" s="18">
        <v>1223</v>
      </c>
      <c r="E39" s="18">
        <f t="shared" si="3"/>
        <v>77</v>
      </c>
      <c r="F39" s="22" t="s">
        <v>73</v>
      </c>
      <c r="G39" s="3">
        <f t="shared" si="2"/>
        <v>0.9407692307692308</v>
      </c>
      <c r="H39" s="3"/>
    </row>
    <row r="40" spans="1:8" ht="50.25" customHeight="1" x14ac:dyDescent="0.4">
      <c r="A40" s="38" t="s">
        <v>45</v>
      </c>
      <c r="B40" s="25" t="s">
        <v>61</v>
      </c>
      <c r="C40" s="52">
        <v>1300</v>
      </c>
      <c r="D40" s="18">
        <v>612</v>
      </c>
      <c r="E40" s="18">
        <f t="shared" si="3"/>
        <v>688</v>
      </c>
      <c r="F40" s="22" t="s">
        <v>73</v>
      </c>
      <c r="G40" s="3">
        <f t="shared" si="2"/>
        <v>0.47076923076923077</v>
      </c>
      <c r="H40" s="3"/>
    </row>
    <row r="41" spans="1:8" ht="56.25" customHeight="1" x14ac:dyDescent="0.4">
      <c r="A41" s="38" t="s">
        <v>4</v>
      </c>
      <c r="B41" s="25" t="s">
        <v>62</v>
      </c>
      <c r="C41" s="52">
        <v>200</v>
      </c>
      <c r="D41" s="18">
        <v>197</v>
      </c>
      <c r="E41" s="18">
        <f t="shared" si="3"/>
        <v>3</v>
      </c>
      <c r="F41" s="22" t="s">
        <v>29</v>
      </c>
      <c r="G41" s="3">
        <f t="shared" si="2"/>
        <v>0.98499999999999999</v>
      </c>
      <c r="H41" s="3"/>
    </row>
    <row r="42" spans="1:8" ht="74.25" customHeight="1" x14ac:dyDescent="0.4">
      <c r="A42" s="38" t="s">
        <v>3</v>
      </c>
      <c r="B42" s="25" t="s">
        <v>63</v>
      </c>
      <c r="C42" s="52">
        <v>85</v>
      </c>
      <c r="D42" s="18">
        <v>85</v>
      </c>
      <c r="E42" s="18">
        <f t="shared" si="3"/>
        <v>0</v>
      </c>
      <c r="F42" s="22" t="s">
        <v>29</v>
      </c>
      <c r="G42" s="3">
        <f t="shared" si="2"/>
        <v>1</v>
      </c>
      <c r="H42" s="3"/>
    </row>
    <row r="43" spans="1:8" ht="85.5" customHeight="1" x14ac:dyDescent="0.4">
      <c r="A43" s="38" t="s">
        <v>2</v>
      </c>
      <c r="B43" s="25" t="s">
        <v>76</v>
      </c>
      <c r="C43" s="52">
        <v>40</v>
      </c>
      <c r="D43" s="18">
        <v>47</v>
      </c>
      <c r="E43" s="18">
        <f t="shared" si="3"/>
        <v>-7</v>
      </c>
      <c r="F43" s="22" t="s">
        <v>77</v>
      </c>
      <c r="G43" s="3">
        <f t="shared" si="2"/>
        <v>1.175</v>
      </c>
      <c r="H43" s="3"/>
    </row>
    <row r="44" spans="1:8" ht="72" customHeight="1" x14ac:dyDescent="0.4">
      <c r="A44" s="39" t="s">
        <v>1</v>
      </c>
      <c r="B44" s="27" t="s">
        <v>64</v>
      </c>
      <c r="C44" s="54">
        <v>944</v>
      </c>
      <c r="D44" s="18">
        <v>1179</v>
      </c>
      <c r="E44" s="18">
        <f t="shared" si="3"/>
        <v>-235</v>
      </c>
      <c r="F44" s="22" t="s">
        <v>29</v>
      </c>
      <c r="G44" s="3">
        <f t="shared" si="2"/>
        <v>1.2489406779661016</v>
      </c>
      <c r="H44" s="3"/>
    </row>
    <row r="45" spans="1:8" ht="50.25" customHeight="1" x14ac:dyDescent="0.4">
      <c r="A45" s="39" t="s">
        <v>0</v>
      </c>
      <c r="B45" s="27" t="s">
        <v>65</v>
      </c>
      <c r="C45" s="54">
        <v>944</v>
      </c>
      <c r="D45" s="18">
        <v>1179</v>
      </c>
      <c r="E45" s="18">
        <f t="shared" si="3"/>
        <v>-235</v>
      </c>
      <c r="F45" s="22" t="s">
        <v>29</v>
      </c>
      <c r="G45" s="3">
        <f t="shared" si="2"/>
        <v>1.2489406779661016</v>
      </c>
    </row>
    <row r="46" spans="1:8" ht="55.5" customHeight="1" thickBot="1" x14ac:dyDescent="0.45">
      <c r="A46" s="40" t="s">
        <v>26</v>
      </c>
      <c r="B46" s="41" t="s">
        <v>66</v>
      </c>
      <c r="C46" s="55">
        <v>944</v>
      </c>
      <c r="D46" s="36">
        <v>1179</v>
      </c>
      <c r="E46" s="36">
        <f t="shared" si="3"/>
        <v>-235</v>
      </c>
      <c r="F46" s="42" t="s">
        <v>29</v>
      </c>
      <c r="G46" s="3">
        <f t="shared" si="2"/>
        <v>1.2489406779661016</v>
      </c>
    </row>
    <row r="48" spans="1:8" x14ac:dyDescent="0.25">
      <c r="G48" s="2">
        <f>(SUM(G8:G47))</f>
        <v>41.977515359408962</v>
      </c>
    </row>
    <row r="49" spans="7:7" x14ac:dyDescent="0.25">
      <c r="G49" s="57">
        <v>119.5</v>
      </c>
    </row>
  </sheetData>
  <conditionalFormatting sqref="H8">
    <cfRule type="iconSet" priority="1">
      <iconSet>
        <cfvo type="percent" val="0"/>
        <cfvo type="num" val="0.33"/>
        <cfvo type="num" val="0.67"/>
      </iconSet>
    </cfRule>
  </conditionalFormatting>
  <conditionalFormatting sqref="H30">
    <cfRule type="iconSet" priority="5">
      <iconSet>
        <cfvo type="percent" val="0"/>
        <cfvo type="num" val="0.33"/>
        <cfvo type="num" val="0.67"/>
      </iconSet>
    </cfRule>
  </conditionalFormatting>
  <conditionalFormatting sqref="H31:H32 H34:H35">
    <cfRule type="iconSet" priority="6">
      <iconSet>
        <cfvo type="percent" val="0"/>
        <cfvo type="percent" val="33"/>
        <cfvo type="percent" val="67"/>
      </iconSet>
    </cfRule>
  </conditionalFormatting>
  <conditionalFormatting sqref="H33">
    <cfRule type="iconSet" priority="2">
      <iconSet>
        <cfvo type="percent" val="0"/>
        <cfvo type="percent" val="33"/>
        <cfvo type="percent" val="67"/>
      </iconSet>
    </cfRule>
  </conditionalFormatting>
  <conditionalFormatting sqref="H36:H37">
    <cfRule type="iconSet" priority="7">
      <iconSet>
        <cfvo type="percent" val="0"/>
        <cfvo type="percent" val="33"/>
        <cfvo type="percent" val="67"/>
      </iconSet>
    </cfRule>
  </conditionalFormatting>
  <conditionalFormatting sqref="H38">
    <cfRule type="iconSet" priority="3">
      <iconSet reverse="1">
        <cfvo type="percent" val="0"/>
        <cfvo type="percent" val="33"/>
        <cfvo type="percent" val="67"/>
      </iconSet>
    </cfRule>
  </conditionalFormatting>
  <conditionalFormatting sqref="H39">
    <cfRule type="iconSet" priority="4">
      <iconSet>
        <cfvo type="percent" val="0"/>
        <cfvo type="percent" val="33"/>
        <cfvo type="percent" val="67"/>
      </iconSet>
    </cfRule>
  </conditionalFormatting>
  <conditionalFormatting sqref="H40">
    <cfRule type="iconSet" priority="8">
      <iconSet reverse="1">
        <cfvo type="percent" val="0"/>
        <cfvo type="percent" val="33"/>
        <cfvo type="percent" val="67"/>
      </iconSet>
    </cfRule>
  </conditionalFormatting>
  <conditionalFormatting sqref="H41:H44">
    <cfRule type="iconSet" priority="9">
      <iconSet>
        <cfvo type="percent" val="0"/>
        <cfvo type="percent" val="33"/>
        <cfvo type="percent" val="67"/>
      </iconSet>
    </cfRule>
  </conditionalFormatting>
  <conditionalFormatting sqref="G8:G46">
    <cfRule type="iconSet" priority="10">
      <iconSet>
        <cfvo type="percent" val="0"/>
        <cfvo type="num" val="0.33"/>
        <cfvo type="num" val="0.67"/>
      </iconSet>
    </cfRule>
  </conditionalFormatting>
  <pageMargins left="0.70866141732283472" right="0.70866141732283472" top="0.74803149606299213" bottom="0.74803149606299213" header="0.31496062992125984" footer="0.31496062992125984"/>
  <pageSetup scale="60" fitToHeight="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TRAB (2)</vt:lpstr>
      <vt:lpstr>'TRAB (2)'!Área_de_impresión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UPNECH</cp:lastModifiedBy>
  <cp:lastPrinted>2025-02-28T17:33:14Z</cp:lastPrinted>
  <dcterms:created xsi:type="dcterms:W3CDTF">2022-09-06T14:32:09Z</dcterms:created>
  <dcterms:modified xsi:type="dcterms:W3CDTF">2025-03-21T18:24:42Z</dcterms:modified>
</cp:coreProperties>
</file>